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Interna\!GERÊNCIA ESTRATÉGIA DE VENDAS\Icaro\"/>
    </mc:Choice>
  </mc:AlternateContent>
  <bookViews>
    <workbookView xWindow="0" yWindow="0" windowWidth="28800" windowHeight="13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E8" i="1" l="1"/>
  <c r="U5" i="1"/>
  <c r="T5" i="1"/>
  <c r="V5" i="1" s="1"/>
  <c r="U7" i="1" l="1"/>
  <c r="J10" i="1" s="1"/>
  <c r="J11" i="1" s="1"/>
  <c r="W5" i="1"/>
  <c r="X5" i="1" s="1"/>
  <c r="T7" i="1"/>
  <c r="E9" i="1"/>
  <c r="T12" i="1" l="1"/>
  <c r="T10" i="1"/>
  <c r="U10" i="1" s="1"/>
  <c r="U12" i="1"/>
  <c r="H8" i="1" s="1"/>
</calcChain>
</file>

<file path=xl/comments1.xml><?xml version="1.0" encoding="utf-8"?>
<comments xmlns="http://schemas.openxmlformats.org/spreadsheetml/2006/main">
  <authors>
    <author>THIAGO FUJIMAKI</author>
  </authors>
  <commentList>
    <comment ref="E10" authorId="0" shapeId="0">
      <text>
        <r>
          <rPr>
            <b/>
            <sz val="9"/>
            <color indexed="81"/>
            <rFont val="Segoe UI"/>
            <family val="2"/>
          </rPr>
          <t>Dica: o percentual do lance é calculado por até 06 casas decimais após a vírgula. Portanto, oferte sempre lances "quebrados", pois os centavos podem fazer a diferença na apuração dos lances.</t>
        </r>
      </text>
    </comment>
  </commentList>
</comments>
</file>

<file path=xl/sharedStrings.xml><?xml version="1.0" encoding="utf-8"?>
<sst xmlns="http://schemas.openxmlformats.org/spreadsheetml/2006/main" count="30" uniqueCount="29">
  <si>
    <t>Valor Carta</t>
  </si>
  <si>
    <t>Taxa Admin</t>
  </si>
  <si>
    <t>Fundo Reserva</t>
  </si>
  <si>
    <t>Parcelas Pagas</t>
  </si>
  <si>
    <t>Base Cálculo</t>
  </si>
  <si>
    <t>% Amortiza</t>
  </si>
  <si>
    <t>Prest s/seg</t>
  </si>
  <si>
    <t>Seg</t>
  </si>
  <si>
    <t>Prest c/seg</t>
  </si>
  <si>
    <t>Oferta</t>
  </si>
  <si>
    <t>Amort Lance</t>
  </si>
  <si>
    <t>Lance</t>
  </si>
  <si>
    <t>Valor da Parcela</t>
  </si>
  <si>
    <t>Qtde Pcl Lance</t>
  </si>
  <si>
    <t>Qtde Restante</t>
  </si>
  <si>
    <t>ou</t>
  </si>
  <si>
    <t>Valor</t>
  </si>
  <si>
    <t>parcelas</t>
  </si>
  <si>
    <t>Percentual</t>
  </si>
  <si>
    <t>Perc Redução</t>
  </si>
  <si>
    <t>Novo % Mensal</t>
  </si>
  <si>
    <t>Simulador Parcela</t>
  </si>
  <si>
    <t>Valor da Parcela após Lance</t>
  </si>
  <si>
    <r>
      <rPr>
        <b/>
        <i/>
        <u/>
        <sz val="10"/>
        <color indexed="8"/>
        <rFont val="Arial"/>
        <family val="2"/>
      </rPr>
      <t>Opção 1:</t>
    </r>
    <r>
      <rPr>
        <b/>
        <i/>
        <sz val="10"/>
        <color indexed="8"/>
        <rFont val="Arial"/>
        <family val="2"/>
      </rPr>
      <t xml:space="preserve"> Reduzir valor da Parcela</t>
    </r>
  </si>
  <si>
    <t xml:space="preserve">Restando </t>
  </si>
  <si>
    <t>Amortizar</t>
  </si>
  <si>
    <t>Prazo 
Total</t>
  </si>
  <si>
    <r>
      <rPr>
        <b/>
        <u/>
        <sz val="12"/>
        <color theme="1"/>
        <rFont val="Calibri"/>
        <family val="2"/>
        <scheme val="minor"/>
      </rPr>
      <t>OBSERVAÇÕES</t>
    </r>
    <r>
      <rPr>
        <sz val="10"/>
        <color theme="1"/>
        <rFont val="Calibri"/>
        <family val="2"/>
        <scheme val="minor"/>
      </rPr>
      <t xml:space="preserve">
*Preencha o campo "Parcelas Pagas" com no mínimo 01 parcela;
*O lance pode ser informado em  percentual ou valor;
*Simulação de contrato sem seguro prestamista.</t>
    </r>
  </si>
  <si>
    <r>
      <rPr>
        <b/>
        <i/>
        <u/>
        <sz val="10"/>
        <color indexed="8"/>
        <rFont val="Arial"/>
        <family val="2"/>
      </rPr>
      <t>Opção 2:</t>
    </r>
    <r>
      <rPr>
        <b/>
        <i/>
        <sz val="10"/>
        <color indexed="8"/>
        <rFont val="Arial"/>
        <family val="2"/>
      </rPr>
      <t xml:space="preserve"> 
Reduzir qtde de Parcelas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</si>
</sst>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R$&quot;\ * #,##0.00_-;\-&quot;R$&quot;\ * #,##0.00_-;_-&quot;R$&quot;\ * &quot;-&quot;??_-;_-@_-"/>
    <numFmt numFmtId="165" formatCode="&quot;R$&quot;\ #,##0.00"/>
    <numFmt numFmtId="166" formatCode="0.0%"/>
    <numFmt numFmtId="167" formatCode="_-* #,##0.00_-;\-* #,##0.00_-;_-* \-??_-;_-@_-"/>
    <numFmt numFmtId="168" formatCode="_-* #,##0.0000_-;\-* #,##0.0000_-;_-* \-??_-;_-@_-"/>
    <numFmt numFmtId="169" formatCode="0.00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b/>
      <sz val="22"/>
      <color rgb="FFFFC000"/>
      <name val="Calibri"/>
      <family val="2"/>
      <scheme val="minor"/>
    </font>
    <font>
      <b/>
      <sz val="18"/>
      <color indexed="8"/>
      <name val="Arial"/>
      <family val="2"/>
    </font>
    <font>
      <b/>
      <sz val="18"/>
      <color rgb="FFFFC000"/>
      <name val="Arial"/>
      <family val="2"/>
    </font>
    <font>
      <b/>
      <sz val="30"/>
      <color rgb="FFFFC000"/>
      <name val="Calibri"/>
      <family val="2"/>
      <scheme val="minor"/>
    </font>
    <font>
      <b/>
      <i/>
      <u/>
      <sz val="10"/>
      <color indexed="8"/>
      <name val="Arial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/>
  </cellStyleXfs>
  <cellXfs count="74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3" fillId="3" borderId="1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4" borderId="1" xfId="0" applyFill="1" applyBorder="1" applyAlignment="1" applyProtection="1">
      <alignment vertical="center"/>
    </xf>
    <xf numFmtId="0" fontId="0" fillId="4" borderId="3" xfId="0" applyFill="1" applyBorder="1" applyProtection="1"/>
    <xf numFmtId="0" fontId="5" fillId="4" borderId="4" xfId="3" applyFont="1" applyFill="1" applyBorder="1" applyProtection="1"/>
    <xf numFmtId="0" fontId="5" fillId="0" borderId="0" xfId="3" applyFont="1" applyProtection="1"/>
    <xf numFmtId="0" fontId="0" fillId="0" borderId="0" xfId="0" applyAlignment="1" applyProtection="1">
      <alignment vertical="center"/>
    </xf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7" xfId="0" applyFill="1" applyBorder="1" applyProtection="1"/>
    <xf numFmtId="10" fontId="0" fillId="0" borderId="0" xfId="2" applyNumberFormat="1" applyFont="1" applyProtection="1"/>
    <xf numFmtId="0" fontId="2" fillId="4" borderId="6" xfId="0" applyFont="1" applyFill="1" applyBorder="1" applyProtection="1"/>
    <xf numFmtId="0" fontId="6" fillId="5" borderId="8" xfId="0" applyFont="1" applyFill="1" applyBorder="1" applyAlignment="1" applyProtection="1">
      <alignment horizontal="center" vertical="center" wrapText="1"/>
    </xf>
    <xf numFmtId="165" fontId="9" fillId="0" borderId="8" xfId="1" applyNumberFormat="1" applyFont="1" applyBorder="1" applyAlignment="1" applyProtection="1">
      <alignment horizontal="center" vertical="center"/>
      <protection locked="0"/>
    </xf>
    <xf numFmtId="166" fontId="9" fillId="0" borderId="8" xfId="2" applyNumberFormat="1" applyFont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0" xfId="4" applyFont="1" applyFill="1" applyBorder="1" applyAlignment="1" applyProtection="1"/>
    <xf numFmtId="168" fontId="5" fillId="0" borderId="0" xfId="4" applyNumberFormat="1" applyFont="1" applyFill="1" applyBorder="1" applyAlignment="1" applyProtection="1"/>
    <xf numFmtId="0" fontId="0" fillId="0" borderId="0" xfId="0" applyAlignment="1" applyProtection="1">
      <alignment wrapText="1"/>
    </xf>
    <xf numFmtId="0" fontId="5" fillId="4" borderId="0" xfId="3" applyFont="1" applyFill="1" applyBorder="1" applyProtection="1"/>
    <xf numFmtId="0" fontId="7" fillId="4" borderId="0" xfId="0" applyFont="1" applyFill="1" applyBorder="1" applyAlignment="1" applyProtection="1">
      <alignment wrapText="1"/>
    </xf>
    <xf numFmtId="168" fontId="12" fillId="7" borderId="0" xfId="4" applyNumberFormat="1" applyFont="1" applyFill="1" applyBorder="1" applyAlignment="1" applyProtection="1"/>
    <xf numFmtId="164" fontId="9" fillId="4" borderId="8" xfId="1" applyFont="1" applyFill="1" applyBorder="1" applyAlignment="1" applyProtection="1">
      <alignment horizontal="center"/>
    </xf>
    <xf numFmtId="166" fontId="5" fillId="4" borderId="0" xfId="2" applyNumberFormat="1" applyFont="1" applyFill="1" applyBorder="1" applyAlignment="1" applyProtection="1">
      <alignment horizontal="left"/>
    </xf>
    <xf numFmtId="0" fontId="6" fillId="5" borderId="8" xfId="0" applyFont="1" applyFill="1" applyBorder="1" applyAlignment="1" applyProtection="1">
      <alignment horizontal="left" vertical="center" wrapText="1"/>
    </xf>
    <xf numFmtId="164" fontId="9" fillId="2" borderId="8" xfId="1" applyFont="1" applyFill="1" applyBorder="1" applyAlignment="1" applyProtection="1">
      <alignment horizontal="center" vertical="center"/>
      <protection locked="0"/>
    </xf>
    <xf numFmtId="1" fontId="5" fillId="0" borderId="0" xfId="3" applyNumberFormat="1" applyFont="1" applyProtection="1"/>
    <xf numFmtId="9" fontId="9" fillId="0" borderId="8" xfId="0" applyNumberFormat="1" applyFont="1" applyBorder="1" applyAlignment="1" applyProtection="1">
      <alignment horizontal="center" vertical="center"/>
      <protection locked="0"/>
    </xf>
    <xf numFmtId="1" fontId="15" fillId="5" borderId="17" xfId="3" applyNumberFormat="1" applyFont="1" applyFill="1" applyBorder="1" applyAlignment="1" applyProtection="1">
      <alignment horizontal="right"/>
    </xf>
    <xf numFmtId="1" fontId="15" fillId="5" borderId="18" xfId="3" applyNumberFormat="1" applyFont="1" applyFill="1" applyBorder="1" applyAlignment="1" applyProtection="1">
      <alignment horizontal="left"/>
    </xf>
    <xf numFmtId="0" fontId="0" fillId="4" borderId="21" xfId="0" applyFill="1" applyBorder="1" applyProtection="1"/>
    <xf numFmtId="0" fontId="0" fillId="4" borderId="22" xfId="0" applyFill="1" applyBorder="1" applyProtection="1"/>
    <xf numFmtId="0" fontId="0" fillId="4" borderId="23" xfId="0" applyFill="1" applyBorder="1" applyProtection="1"/>
    <xf numFmtId="168" fontId="5" fillId="0" borderId="0" xfId="3" applyNumberFormat="1" applyFont="1" applyProtection="1"/>
    <xf numFmtId="0" fontId="0" fillId="3" borderId="21" xfId="0" applyFill="1" applyBorder="1" applyProtection="1"/>
    <xf numFmtId="0" fontId="0" fillId="3" borderId="22" xfId="0" applyFill="1" applyBorder="1" applyProtection="1"/>
    <xf numFmtId="0" fontId="0" fillId="3" borderId="23" xfId="0" applyFill="1" applyBorder="1" applyProtection="1"/>
    <xf numFmtId="0" fontId="0" fillId="2" borderId="0" xfId="0" applyFill="1" applyBorder="1" applyProtection="1"/>
    <xf numFmtId="1" fontId="15" fillId="5" borderId="27" xfId="3" applyNumberFormat="1" applyFont="1" applyFill="1" applyBorder="1" applyAlignment="1" applyProtection="1">
      <alignment horizontal="right"/>
    </xf>
    <xf numFmtId="1" fontId="15" fillId="5" borderId="28" xfId="3" applyNumberFormat="1" applyFont="1" applyFill="1" applyBorder="1" applyAlignment="1" applyProtection="1">
      <alignment horizontal="left"/>
    </xf>
    <xf numFmtId="169" fontId="9" fillId="4" borderId="8" xfId="2" applyNumberFormat="1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164" fontId="9" fillId="0" borderId="8" xfId="1" applyFont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left" vertical="center" wrapText="1"/>
    </xf>
    <xf numFmtId="0" fontId="11" fillId="5" borderId="17" xfId="0" applyFont="1" applyFill="1" applyBorder="1" applyAlignment="1" applyProtection="1">
      <alignment horizontal="left" vertical="center" wrapText="1"/>
    </xf>
    <xf numFmtId="0" fontId="7" fillId="6" borderId="9" xfId="0" applyFont="1" applyFill="1" applyBorder="1" applyAlignment="1" applyProtection="1">
      <alignment horizontal="left" vertical="center" wrapText="1"/>
    </xf>
    <xf numFmtId="0" fontId="7" fillId="6" borderId="24" xfId="0" applyFont="1" applyFill="1" applyBorder="1" applyAlignment="1" applyProtection="1">
      <alignment horizontal="left" vertical="center" wrapText="1"/>
    </xf>
    <xf numFmtId="0" fontId="7" fillId="6" borderId="10" xfId="0" applyFont="1" applyFill="1" applyBorder="1" applyAlignment="1" applyProtection="1">
      <alignment horizontal="left" vertical="center" wrapText="1"/>
    </xf>
    <xf numFmtId="0" fontId="7" fillId="6" borderId="11" xfId="0" applyFont="1" applyFill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7" fillId="6" borderId="12" xfId="0" applyFont="1" applyFill="1" applyBorder="1" applyAlignment="1" applyProtection="1">
      <alignment horizontal="left" vertical="center" wrapText="1"/>
    </xf>
    <xf numFmtId="0" fontId="7" fillId="6" borderId="19" xfId="0" applyFont="1" applyFill="1" applyBorder="1" applyAlignment="1" applyProtection="1">
      <alignment horizontal="left" vertical="center" wrapText="1"/>
    </xf>
    <xf numFmtId="0" fontId="7" fillId="6" borderId="25" xfId="0" applyFont="1" applyFill="1" applyBorder="1" applyAlignment="1" applyProtection="1">
      <alignment horizontal="left" vertical="center" wrapText="1"/>
    </xf>
    <xf numFmtId="0" fontId="7" fillId="6" borderId="20" xfId="0" applyFont="1" applyFill="1" applyBorder="1" applyAlignment="1" applyProtection="1">
      <alignment horizontal="left" vertical="center" wrapText="1"/>
    </xf>
    <xf numFmtId="0" fontId="16" fillId="3" borderId="2" xfId="0" applyFont="1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center" vertical="center"/>
    </xf>
    <xf numFmtId="0" fontId="10" fillId="4" borderId="0" xfId="3" applyFont="1" applyFill="1" applyBorder="1" applyAlignment="1" applyProtection="1">
      <alignment horizontal="left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164" fontId="13" fillId="5" borderId="16" xfId="1" applyFont="1" applyFill="1" applyBorder="1" applyAlignment="1" applyProtection="1">
      <alignment horizontal="center" vertical="center"/>
    </xf>
    <xf numFmtId="164" fontId="13" fillId="5" borderId="17" xfId="1" applyFont="1" applyFill="1" applyBorder="1" applyAlignment="1" applyProtection="1">
      <alignment horizontal="center" vertical="center"/>
    </xf>
    <xf numFmtId="164" fontId="13" fillId="5" borderId="18" xfId="1" applyFont="1" applyFill="1" applyBorder="1" applyAlignment="1" applyProtection="1">
      <alignment horizontal="center" vertical="center"/>
    </xf>
    <xf numFmtId="0" fontId="14" fillId="4" borderId="14" xfId="3" applyFont="1" applyFill="1" applyBorder="1" applyAlignment="1" applyProtection="1">
      <alignment horizontal="center"/>
    </xf>
    <xf numFmtId="0" fontId="11" fillId="5" borderId="26" xfId="0" applyFont="1" applyFill="1" applyBorder="1" applyAlignment="1" applyProtection="1">
      <alignment horizontal="left" vertical="center" wrapText="1"/>
    </xf>
    <xf numFmtId="0" fontId="11" fillId="5" borderId="27" xfId="0" applyFont="1" applyFill="1" applyBorder="1" applyAlignment="1" applyProtection="1">
      <alignment horizontal="left" vertical="center" wrapText="1"/>
    </xf>
  </cellXfs>
  <cellStyles count="5">
    <cellStyle name="Excel Built-in Comma" xfId="4"/>
    <cellStyle name="Excel Built-in Normal" xfId="3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808759</xdr:colOff>
      <xdr:row>0</xdr:row>
      <xdr:rowOff>0</xdr:rowOff>
    </xdr:from>
    <xdr:to>
      <xdr:col>14</xdr:col>
      <xdr:colOff>1313584</xdr:colOff>
      <xdr:row>0</xdr:row>
      <xdr:rowOff>504825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895" y="0"/>
          <a:ext cx="2981325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"/>
  <sheetViews>
    <sheetView showGridLines="0" tabSelected="1" topLeftCell="B1" zoomScaleNormal="100" zoomScaleSheetLayoutView="110" workbookViewId="0">
      <selection activeCell="E5" sqref="E5"/>
    </sheetView>
  </sheetViews>
  <sheetFormatPr defaultRowHeight="15" x14ac:dyDescent="0.25"/>
  <cols>
    <col min="1" max="1" width="0" style="1" hidden="1" customWidth="1"/>
    <col min="2" max="2" width="2.7109375" style="1" customWidth="1"/>
    <col min="3" max="3" width="3.42578125" style="1" customWidth="1"/>
    <col min="4" max="4" width="13.7109375" style="1" bestFit="1" customWidth="1"/>
    <col min="5" max="5" width="22.140625" style="1" bestFit="1" customWidth="1"/>
    <col min="6" max="6" width="4.85546875" style="1" customWidth="1"/>
    <col min="7" max="7" width="13.28515625" style="1" bestFit="1" customWidth="1"/>
    <col min="8" max="8" width="5.42578125" style="1" customWidth="1"/>
    <col min="9" max="9" width="12.85546875" style="1" customWidth="1"/>
    <col min="10" max="10" width="7.140625" style="1" bestFit="1" customWidth="1"/>
    <col min="11" max="11" width="14.85546875" style="1" customWidth="1"/>
    <col min="12" max="12" width="4.85546875" style="1" customWidth="1"/>
    <col min="13" max="13" width="12.7109375" style="1" customWidth="1"/>
    <col min="14" max="14" width="4.85546875" style="1" customWidth="1"/>
    <col min="15" max="15" width="19.85546875" style="1" bestFit="1" customWidth="1"/>
    <col min="16" max="16" width="3.5703125" style="1" customWidth="1"/>
    <col min="17" max="17" width="3.28515625" style="1" hidden="1" customWidth="1"/>
    <col min="18" max="18" width="2.85546875" style="1" customWidth="1"/>
    <col min="19" max="19" width="0" style="2" hidden="1" customWidth="1"/>
    <col min="20" max="20" width="16.7109375" style="1" hidden="1" customWidth="1"/>
    <col min="21" max="21" width="16.85546875" style="1" hidden="1" customWidth="1"/>
    <col min="22" max="22" width="12.5703125" style="1" hidden="1" customWidth="1"/>
    <col min="23" max="23" width="8.42578125" style="1" hidden="1" customWidth="1"/>
    <col min="24" max="24" width="12.5703125" style="1" hidden="1" customWidth="1"/>
    <col min="25" max="26" width="9.140625" style="1" hidden="1" customWidth="1"/>
    <col min="27" max="27" width="0" style="1" hidden="1" customWidth="1"/>
    <col min="28" max="28" width="24.42578125" style="1" hidden="1" customWidth="1"/>
    <col min="29" max="33" width="0" style="1" hidden="1" customWidth="1"/>
    <col min="34" max="16384" width="9.140625" style="1"/>
  </cols>
  <sheetData>
    <row r="1" spans="1:32" s="7" customFormat="1" ht="43.5" customHeight="1" thickBot="1" x14ac:dyDescent="0.3">
      <c r="A1" s="48"/>
      <c r="B1" s="3"/>
      <c r="C1" s="62" t="s">
        <v>21</v>
      </c>
      <c r="D1" s="62"/>
      <c r="E1" s="62"/>
      <c r="F1" s="62"/>
      <c r="G1" s="62"/>
      <c r="H1" s="62"/>
      <c r="I1" s="62"/>
      <c r="J1" s="4"/>
      <c r="K1" s="4"/>
      <c r="L1" s="4"/>
      <c r="M1" s="4"/>
      <c r="N1" s="4"/>
      <c r="O1" s="4"/>
      <c r="P1" s="4"/>
      <c r="Q1" s="4"/>
      <c r="R1" s="5"/>
      <c r="S1" s="6"/>
    </row>
    <row r="2" spans="1:32" s="12" customFormat="1" ht="18.75" x14ac:dyDescent="0.25">
      <c r="A2" s="49"/>
      <c r="B2" s="63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63"/>
      <c r="S2" s="6"/>
      <c r="T2" s="11"/>
      <c r="U2" s="11"/>
      <c r="V2" s="11"/>
      <c r="W2" s="11"/>
      <c r="X2" s="11"/>
      <c r="Y2" s="11"/>
    </row>
    <row r="3" spans="1:32" ht="3" hidden="1" customHeight="1" x14ac:dyDescent="0.25">
      <c r="A3" s="47"/>
      <c r="B3" s="6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63"/>
      <c r="S3" s="6"/>
      <c r="T3" s="11"/>
      <c r="U3" s="11"/>
      <c r="V3" s="11"/>
      <c r="W3" s="11"/>
      <c r="X3" s="11"/>
      <c r="Y3" s="11"/>
      <c r="AF3" s="16"/>
    </row>
    <row r="4" spans="1:32" ht="37.5" customHeight="1" x14ac:dyDescent="0.25">
      <c r="A4" s="47"/>
      <c r="B4" s="63"/>
      <c r="C4" s="17"/>
      <c r="D4" s="14"/>
      <c r="E4" s="18" t="s">
        <v>0</v>
      </c>
      <c r="F4" s="14"/>
      <c r="G4" s="18" t="s">
        <v>1</v>
      </c>
      <c r="H4" s="14"/>
      <c r="I4" s="18" t="s">
        <v>2</v>
      </c>
      <c r="J4" s="14"/>
      <c r="K4" s="18" t="s">
        <v>26</v>
      </c>
      <c r="L4" s="14"/>
      <c r="M4" s="18" t="s">
        <v>3</v>
      </c>
      <c r="N4" s="14"/>
      <c r="O4" s="18" t="s">
        <v>12</v>
      </c>
      <c r="P4" s="26"/>
      <c r="Q4" s="15"/>
      <c r="R4" s="63"/>
      <c r="S4" s="6"/>
      <c r="T4" s="11" t="s">
        <v>4</v>
      </c>
      <c r="U4" s="11" t="s">
        <v>5</v>
      </c>
      <c r="V4" s="11" t="s">
        <v>6</v>
      </c>
      <c r="W4" s="11" t="s">
        <v>7</v>
      </c>
      <c r="X4" s="11" t="s">
        <v>8</v>
      </c>
      <c r="Y4" s="11"/>
    </row>
    <row r="5" spans="1:32" ht="18.75" x14ac:dyDescent="0.25">
      <c r="A5" s="47"/>
      <c r="B5" s="63"/>
      <c r="C5" s="13"/>
      <c r="D5" s="14"/>
      <c r="E5" s="19"/>
      <c r="F5" s="14"/>
      <c r="G5" s="20"/>
      <c r="H5" s="14"/>
      <c r="I5" s="20"/>
      <c r="J5" s="14"/>
      <c r="K5" s="21"/>
      <c r="L5" s="14"/>
      <c r="M5" s="21"/>
      <c r="N5" s="14"/>
      <c r="O5" s="50" t="e">
        <f>(E5*(G5+I5)+E5)/K5</f>
        <v>#DIV/0!</v>
      </c>
      <c r="P5" s="26"/>
      <c r="Q5" s="15"/>
      <c r="R5" s="63"/>
      <c r="S5" s="6"/>
      <c r="T5" s="22">
        <f>E5*(1+((G5+I5)))</f>
        <v>0</v>
      </c>
      <c r="U5" s="23" t="e">
        <f>100/K5</f>
        <v>#DIV/0!</v>
      </c>
      <c r="V5" s="22" t="e">
        <f>T5/K5</f>
        <v>#DIV/0!</v>
      </c>
      <c r="W5" s="22" t="e">
        <f>(T5-V5)*0.00055</f>
        <v>#DIV/0!</v>
      </c>
      <c r="X5" s="22" t="e">
        <f>V5+W5</f>
        <v>#DIV/0!</v>
      </c>
      <c r="Y5" s="11"/>
      <c r="AB5" s="24"/>
    </row>
    <row r="6" spans="1:32" ht="18.75" x14ac:dyDescent="0.25">
      <c r="A6" s="47"/>
      <c r="B6" s="63"/>
      <c r="C6" s="13"/>
      <c r="D6" s="14"/>
      <c r="E6" s="25"/>
      <c r="F6" s="14"/>
      <c r="G6" s="25"/>
      <c r="H6" s="14"/>
      <c r="I6" s="25"/>
      <c r="J6" s="14"/>
      <c r="K6" s="25"/>
      <c r="L6" s="14"/>
      <c r="M6" s="26"/>
      <c r="N6" s="26"/>
      <c r="O6" s="26"/>
      <c r="P6" s="26"/>
      <c r="Q6" s="15"/>
      <c r="R6" s="63"/>
      <c r="S6" s="6"/>
      <c r="T6" s="11" t="s">
        <v>9</v>
      </c>
      <c r="U6" s="11" t="s">
        <v>10</v>
      </c>
      <c r="V6" s="11"/>
      <c r="W6" s="11"/>
      <c r="X6" s="11"/>
      <c r="Y6" s="11"/>
    </row>
    <row r="7" spans="1:32" ht="21" customHeight="1" x14ac:dyDescent="0.25">
      <c r="A7" s="47"/>
      <c r="B7" s="63"/>
      <c r="C7" s="13"/>
      <c r="D7" s="14"/>
      <c r="E7" s="18" t="s">
        <v>11</v>
      </c>
      <c r="F7" s="14"/>
      <c r="G7" s="64" t="s">
        <v>23</v>
      </c>
      <c r="H7" s="65" t="s">
        <v>22</v>
      </c>
      <c r="I7" s="66"/>
      <c r="J7" s="66"/>
      <c r="K7" s="67"/>
      <c r="L7" s="14"/>
      <c r="M7" s="53" t="s">
        <v>27</v>
      </c>
      <c r="N7" s="54"/>
      <c r="O7" s="55"/>
      <c r="P7" s="26"/>
      <c r="Q7" s="15"/>
      <c r="R7" s="63"/>
      <c r="S7" s="6"/>
      <c r="T7" s="27" t="e">
        <f>(E8/E5)*100</f>
        <v>#DIV/0!</v>
      </c>
      <c r="U7" s="23" t="e">
        <f>(E8/T5)*100</f>
        <v>#DIV/0!</v>
      </c>
      <c r="V7" s="11"/>
      <c r="W7" s="11"/>
      <c r="X7" s="11"/>
      <c r="Y7" s="11"/>
    </row>
    <row r="8" spans="1:32" ht="28.5" x14ac:dyDescent="0.3">
      <c r="A8" s="47"/>
      <c r="B8" s="63"/>
      <c r="C8" s="13"/>
      <c r="D8" s="14"/>
      <c r="E8" s="28">
        <f>IF(E11&lt;&gt;0,E5*E11,IF(E11=0,E10))</f>
        <v>0</v>
      </c>
      <c r="F8" s="14"/>
      <c r="G8" s="64"/>
      <c r="H8" s="68" t="e">
        <f>T5*U12/100</f>
        <v>#DIV/0!</v>
      </c>
      <c r="I8" s="69"/>
      <c r="J8" s="69"/>
      <c r="K8" s="70"/>
      <c r="L8" s="14"/>
      <c r="M8" s="56"/>
      <c r="N8" s="57"/>
      <c r="O8" s="58"/>
      <c r="P8" s="26"/>
      <c r="Q8" s="15"/>
      <c r="R8" s="63"/>
      <c r="S8" s="6"/>
      <c r="T8" s="11" t="s">
        <v>13</v>
      </c>
      <c r="U8" s="11" t="s">
        <v>14</v>
      </c>
      <c r="V8" s="11"/>
      <c r="W8" s="11"/>
      <c r="X8" s="11"/>
      <c r="Y8" s="11"/>
    </row>
    <row r="9" spans="1:32" ht="23.25" x14ac:dyDescent="0.35">
      <c r="A9" s="47"/>
      <c r="B9" s="63"/>
      <c r="C9" s="13"/>
      <c r="D9" s="14"/>
      <c r="E9" s="46" t="e">
        <f>E8/E5</f>
        <v>#DIV/0!</v>
      </c>
      <c r="F9" s="14"/>
      <c r="G9" s="29"/>
      <c r="H9" s="71" t="s">
        <v>15</v>
      </c>
      <c r="I9" s="71"/>
      <c r="J9" s="71"/>
      <c r="K9" s="71"/>
      <c r="L9" s="14"/>
      <c r="M9" s="56"/>
      <c r="N9" s="57"/>
      <c r="O9" s="58"/>
      <c r="P9" s="26"/>
      <c r="Q9" s="15"/>
      <c r="R9" s="63"/>
      <c r="S9" s="6"/>
      <c r="T9" s="11"/>
      <c r="U9" s="11"/>
      <c r="V9" s="11"/>
      <c r="W9" s="11"/>
      <c r="X9" s="11"/>
      <c r="Y9" s="11"/>
    </row>
    <row r="10" spans="1:32" ht="31.5" customHeight="1" x14ac:dyDescent="0.35">
      <c r="A10" s="47"/>
      <c r="B10" s="63"/>
      <c r="C10" s="13"/>
      <c r="D10" s="30" t="s">
        <v>16</v>
      </c>
      <c r="E10" s="31"/>
      <c r="F10" s="14"/>
      <c r="G10" s="64" t="s">
        <v>28</v>
      </c>
      <c r="H10" s="72" t="s">
        <v>25</v>
      </c>
      <c r="I10" s="73"/>
      <c r="J10" s="44" t="e">
        <f>U7/U5</f>
        <v>#DIV/0!</v>
      </c>
      <c r="K10" s="45" t="s">
        <v>17</v>
      </c>
      <c r="L10" s="25"/>
      <c r="M10" s="56"/>
      <c r="N10" s="57"/>
      <c r="O10" s="58"/>
      <c r="P10" s="26"/>
      <c r="Q10" s="15"/>
      <c r="R10" s="63"/>
      <c r="S10" s="6"/>
      <c r="T10" s="32" t="e">
        <f>U7/U5</f>
        <v>#DIV/0!</v>
      </c>
      <c r="U10" s="32" t="e">
        <f>K5-M5-T10</f>
        <v>#DIV/0!</v>
      </c>
      <c r="V10" s="11"/>
      <c r="W10" s="11"/>
      <c r="X10" s="11"/>
      <c r="Y10" s="11"/>
    </row>
    <row r="11" spans="1:32" ht="33" customHeight="1" x14ac:dyDescent="0.35">
      <c r="A11" s="47"/>
      <c r="B11" s="63"/>
      <c r="C11" s="13"/>
      <c r="D11" s="30" t="s">
        <v>18</v>
      </c>
      <c r="E11" s="33"/>
      <c r="F11" s="14"/>
      <c r="G11" s="64"/>
      <c r="H11" s="51" t="s">
        <v>24</v>
      </c>
      <c r="I11" s="52"/>
      <c r="J11" s="34" t="e">
        <f>K5-J10-M5</f>
        <v>#DIV/0!</v>
      </c>
      <c r="K11" s="35" t="s">
        <v>17</v>
      </c>
      <c r="L11" s="25"/>
      <c r="M11" s="59"/>
      <c r="N11" s="60"/>
      <c r="O11" s="61"/>
      <c r="P11" s="26"/>
      <c r="Q11" s="15"/>
      <c r="R11" s="63"/>
      <c r="S11" s="6"/>
      <c r="T11" s="11" t="s">
        <v>19</v>
      </c>
      <c r="U11" s="11" t="s">
        <v>20</v>
      </c>
      <c r="V11" s="11"/>
      <c r="W11" s="11"/>
      <c r="X11" s="11"/>
      <c r="Y11" s="11"/>
    </row>
    <row r="12" spans="1:32" ht="19.5" thickBot="1" x14ac:dyDescent="0.3">
      <c r="A12" s="47"/>
      <c r="B12" s="63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63"/>
      <c r="S12" s="6"/>
      <c r="T12" s="39" t="e">
        <f>(U7/(K5-M5))</f>
        <v>#DIV/0!</v>
      </c>
      <c r="U12" s="39" t="e">
        <f>U5-(U7/(K5-M5))</f>
        <v>#DIV/0!</v>
      </c>
      <c r="V12" s="11"/>
      <c r="W12" s="11"/>
      <c r="X12" s="11"/>
      <c r="Y12" s="11"/>
    </row>
    <row r="13" spans="1:32" ht="12.75" customHeight="1" thickBot="1" x14ac:dyDescent="0.3">
      <c r="A13" s="47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3"/>
      <c r="T13" s="11"/>
      <c r="U13" s="11"/>
      <c r="V13" s="11"/>
      <c r="W13" s="11"/>
      <c r="X13" s="11"/>
      <c r="Y13" s="11"/>
    </row>
    <row r="14" spans="1:32" x14ac:dyDescent="0.25">
      <c r="A14" s="47"/>
      <c r="E14" s="12"/>
    </row>
  </sheetData>
  <sheetProtection algorithmName="SHA-512" hashValue="VH9ZubYdo/xqsIk+U7CKQqgyf7L/uyr99rm9iqwIeKCPYlqOc+YYi++pFwBXjrlCO8Qx/ooQtyL7yP1bcx91jg==" saltValue="uNhLCpyTS04OXijz726otQ==" spinCount="100000" sheet="1" objects="1" scenarios="1" selectLockedCells="1"/>
  <mergeCells count="11">
    <mergeCell ref="H11:I11"/>
    <mergeCell ref="M7:O11"/>
    <mergeCell ref="C1:I1"/>
    <mergeCell ref="B2:B12"/>
    <mergeCell ref="R2:R12"/>
    <mergeCell ref="G7:G8"/>
    <mergeCell ref="H7:K7"/>
    <mergeCell ref="H8:K8"/>
    <mergeCell ref="H9:K9"/>
    <mergeCell ref="G10:G11"/>
    <mergeCell ref="H10:I10"/>
  </mergeCells>
  <pageMargins left="0.511811024" right="0.511811024" top="0.78740157499999996" bottom="0.78740157499999996" header="0.31496062000000002" footer="0.31496062000000002"/>
  <pageSetup paperSize="9" scale="5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BANCO DO BRASIL S. 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FUJIMAKI</dc:creator>
  <cp:lastModifiedBy>Usuário do Windows</cp:lastModifiedBy>
  <cp:lastPrinted>2016-08-11T18:18:29Z</cp:lastPrinted>
  <dcterms:created xsi:type="dcterms:W3CDTF">2016-06-14T13:23:43Z</dcterms:created>
  <dcterms:modified xsi:type="dcterms:W3CDTF">2018-06-27T15:00:53Z</dcterms:modified>
</cp:coreProperties>
</file>